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 MARAVATIO\Desktop\CUENTA PUBLICA DIF\"/>
    </mc:Choice>
  </mc:AlternateContent>
  <xr:revisionPtr revIDLastSave="0" documentId="8_{AE7222AF-55DE-442E-8862-04686733FD36}" xr6:coauthVersionLast="47" xr6:coauthVersionMax="47" xr10:uidLastSave="{00000000-0000-0000-0000-000000000000}"/>
  <bookViews>
    <workbookView xWindow="384" yWindow="384" windowWidth="17280" windowHeight="888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4" l="1"/>
  <c r="F52" i="4"/>
  <c r="D52" i="4"/>
  <c r="H46" i="4"/>
  <c r="H44" i="4"/>
  <c r="H42" i="4"/>
  <c r="H40" i="4"/>
  <c r="H38" i="4"/>
  <c r="E50" i="4"/>
  <c r="H50" i="4" s="1"/>
  <c r="E48" i="4"/>
  <c r="H48" i="4" s="1"/>
  <c r="H52" i="4" s="1"/>
  <c r="E46" i="4"/>
  <c r="E44" i="4"/>
  <c r="E42" i="4"/>
  <c r="E40" i="4"/>
  <c r="E38" i="4"/>
  <c r="E52" i="4" s="1"/>
  <c r="C52" i="4"/>
  <c r="G30" i="4"/>
  <c r="F30" i="4"/>
  <c r="H28" i="4"/>
  <c r="H27" i="4"/>
  <c r="H26" i="4"/>
  <c r="E28" i="4"/>
  <c r="E27" i="4"/>
  <c r="E26" i="4"/>
  <c r="E25" i="4"/>
  <c r="H25" i="4" s="1"/>
  <c r="H30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E30" i="4" l="1"/>
  <c r="H16" i="4"/>
  <c r="E16" i="4"/>
  <c r="H30" i="5" l="1"/>
  <c r="H29" i="5"/>
  <c r="H28" i="5"/>
  <c r="H27" i="5"/>
  <c r="H14" i="5"/>
  <c r="H13" i="5"/>
  <c r="H12" i="5"/>
  <c r="H11" i="5"/>
  <c r="E40" i="5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E29" i="5"/>
  <c r="E28" i="5"/>
  <c r="E27" i="5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E13" i="5"/>
  <c r="E12" i="5"/>
  <c r="E11" i="5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H6" i="8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H11" i="6" s="1"/>
  <c r="E12" i="6"/>
  <c r="H12" i="6" s="1"/>
  <c r="H70" i="6"/>
  <c r="H68" i="6"/>
  <c r="H67" i="6"/>
  <c r="H66" i="6"/>
  <c r="H58" i="6"/>
  <c r="H56" i="6"/>
  <c r="H54" i="6"/>
  <c r="H46" i="6"/>
  <c r="H45" i="6"/>
  <c r="H42" i="6"/>
  <c r="H34" i="6"/>
  <c r="H32" i="6"/>
  <c r="H21" i="6"/>
  <c r="H8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E68" i="6"/>
  <c r="E67" i="6"/>
  <c r="E66" i="6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E56" i="6"/>
  <c r="E55" i="6"/>
  <c r="H55" i="6" s="1"/>
  <c r="E54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E45" i="6"/>
  <c r="E44" i="6"/>
  <c r="H44" i="6" s="1"/>
  <c r="E42" i="6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E32" i="6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D43" i="6"/>
  <c r="D33" i="6"/>
  <c r="D23" i="6"/>
  <c r="D13" i="6"/>
  <c r="D5" i="6"/>
  <c r="C69" i="6"/>
  <c r="E69" i="6" s="1"/>
  <c r="H69" i="6" s="1"/>
  <c r="C65" i="6"/>
  <c r="C57" i="6"/>
  <c r="E57" i="6" s="1"/>
  <c r="H57" i="6" s="1"/>
  <c r="C53" i="6"/>
  <c r="C43" i="6"/>
  <c r="C33" i="6"/>
  <c r="E33" i="6" s="1"/>
  <c r="C23" i="6"/>
  <c r="C13" i="6"/>
  <c r="C5" i="6"/>
  <c r="C42" i="5" l="1"/>
  <c r="H53" i="6"/>
  <c r="E43" i="6"/>
  <c r="H43" i="6" s="1"/>
  <c r="H33" i="6"/>
  <c r="E23" i="6"/>
  <c r="H23" i="6" s="1"/>
  <c r="G77" i="6"/>
  <c r="E13" i="6"/>
  <c r="H13" i="6" s="1"/>
  <c r="E5" i="6"/>
  <c r="H5" i="6" s="1"/>
  <c r="H6" i="5"/>
  <c r="H16" i="5"/>
  <c r="H25" i="5"/>
  <c r="E36" i="5"/>
  <c r="G42" i="5"/>
  <c r="D42" i="5"/>
  <c r="E16" i="8"/>
  <c r="H38" i="5"/>
  <c r="H36" i="5" s="1"/>
  <c r="D77" i="6"/>
  <c r="E6" i="5"/>
  <c r="F77" i="6"/>
  <c r="C77" i="6"/>
  <c r="F42" i="5"/>
  <c r="E25" i="5"/>
  <c r="E16" i="5"/>
  <c r="E42" i="5" s="1"/>
  <c r="H16" i="8"/>
  <c r="H42" i="5" l="1"/>
  <c r="H77" i="6"/>
  <c r="E77" i="6"/>
</calcChain>
</file>

<file path=xl/sharedStrings.xml><?xml version="1.0" encoding="utf-8"?>
<sst xmlns="http://schemas.openxmlformats.org/spreadsheetml/2006/main" count="199" uniqueCount="141">
  <si>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</si>
  <si>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</si>
  <si>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</si>
  <si>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</si>
  <si>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</si>
  <si>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</si>
  <si>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</si>
  <si>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</si>
  <si>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</si>
  <si>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</si>
  <si>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</si>
  <si>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</si>
  <si>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</si>
  <si>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</si>
  <si>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</si>
  <si>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</si>
  <si>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</si>
  <si>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</si>
  <si>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</si>
  <si>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</si>
  <si>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</si>
  <si>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</si>
  <si>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</si>
  <si>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</si>
  <si>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</si>
  <si>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</si>
  <si>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</si>
  <si>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</si>
  <si>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</si>
  <si>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</si>
  <si>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</si>
  <si>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</si>
  <si>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</si>
  <si>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</si>
  <si>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</si>
  <si>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</si>
  <si>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</si>
  <si>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</si>
  <si>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</si>
  <si>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</si>
  <si>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</si>
  <si>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</si>
  <si>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</si>
  <si>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</si>
  <si>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</si>
  <si>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</si>
  <si>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</si>
  <si>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</si>
  <si>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</si>
  <si>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</si>
  <si>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</si>
  <si>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</si>
  <si>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</si>
  <si>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</si>
  <si>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</si>
  <si>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</si>
  <si>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</si>
  <si>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</si>
  <si>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</si>
  <si>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</si>
  <si>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</si>
  <si>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</si>
  <si>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</si>
  <si>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</si>
  <si>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</si>
  <si>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</si>
  <si>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</si>
  <si>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</si>
  <si>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</si>
  <si>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</si>
  <si>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</si>
  <si>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</si>
  <si>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</si>
  <si>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</si>
  <si>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</si>
  <si>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</si>
  <si>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</si>
  <si>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</si>
  <si>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</si>
  <si>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</si>
  <si>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</si>
  <si>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</si>
  <si>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</si>
  <si>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</si>
  <si>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</si>
  <si>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</si>
  <si>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</si>
  <si>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</si>
  <si>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</si>
  <si>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</si>
  <si>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</si>
  <si>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</si>
  <si>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</si>
  <si>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</si>
  <si>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</si>
  <si>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</si>
  <si>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</si>
  <si>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</si>
  <si>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</si>
  <si>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</si>
  <si>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</si>
  <si>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</si>
  <si>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</si>
  <si>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</si>
  <si>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</si>
  <si>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</si>
  <si>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</si>
  <si>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</si>
  <si>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</si>
  <si>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</si>
  <si>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</si>
  <si>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</si>
  <si>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</si>
  <si>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</si>
  <si>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</si>
  <si>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</si>
  <si>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</si>
  <si>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</si>
  <si>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</si>
  <si>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</si>
  <si>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</si>
  <si>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</si>
  <si>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</si>
  <si>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</si>
  <si>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</si>
  <si>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</si>
  <si>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</si>
  <si>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</si>
  <si>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</si>
  <si>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</si>
  <si>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</si>
  <si>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</si>
  <si>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</si>
  <si>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</si>
  <si>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Santiago Maravatío, Gto.
Estado Analítico del Ejercicio del Presupuesto de Egresos
Clasificación por Objeto del Gasto(Capítulo y Concepto)
Del 1 de Enero AL 31 DE DICIEMBRE DEL 2021</t>
  </si>
  <si>
    <t>Sistema para el Desarrollo Integral de la Familia del Municipio de Santiago Maravatío, Gto.
Estado Analítico del Ejercicio del Presupuesto de Egresos
Clasificación Ecónomica (Por Tipo de Gasto)
Del 1 de Enero AL 31 DE DICIEMBRE DEL 2021</t>
  </si>
  <si>
    <t>DIF SANTIAGO MARAVATIO</t>
  </si>
  <si>
    <t>Sistema para el Desarrollo Integral de la Familia del Municipio de Santiago Maravatío, Gto.
Estado Analítico del Ejercicio del Presupuesto de Egresos
Clasificación Administrativa
Del 1 de Enero AL 31 DE DICIEMBRE DEL 2021</t>
  </si>
  <si>
    <t>Gobierno (Federal/Estatal/Municipal) de Sistema para el Desarrollo Integral de la Familia del Municipio de Santiago Maravatío, Gto.
Estado Analítico del Ejercicio del Presupuesto de Egresos
Clasificación Administrativa
Del 1 de Enero AL 31 DE DICIEMBRE DEL 2021</t>
  </si>
  <si>
    <t>Sector Paraestatal del Gobierno (Federal/Estatal/Municipal) de Sistema para el Desarrollo Integral de la Familia del Municipio de Santiago Maravatío, Gto.
Estado Analítico del Ejercicio del Presupuesto de Egresos
Clasificación Administrativa
Del 1 de Enero AL 31 DE DICIEMBRE DEL 2021</t>
  </si>
  <si>
    <t>Sistema para el Desarrollo Integral de la Familia del Municipio de Santiago Maravatío, Gto.
Estado Análitico del Ejercicio del Presupuesto de Egresos
Clasificación Funcional (Finalidad y Función)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</si>
</sst>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4880595.6900000004</v>
      </c>
      <c r="D5" s="14">
        <f>SUM(D6:D12)</f>
        <v>-1124704.6000000001</v>
      </c>
      <c r="E5" s="14">
        <f>C5+D5</f>
        <v>3755891.0900000003</v>
      </c>
      <c r="F5" s="14">
        <f>SUM(F6:F12)</f>
        <v>3660249.84</v>
      </c>
      <c r="G5" s="14">
        <f>SUM(G6:G12)</f>
        <v>3660249.84</v>
      </c>
      <c r="H5" s="14">
        <f>E5-F5</f>
        <v>95641.250000000466</v>
      </c>
    </row>
    <row r="6" spans="1:8" x14ac:dyDescent="0.2">
      <c r="A6" s="49">
        <v>1100</v>
      </c>
      <c r="B6" s="11" t="s">
        <v>76</v>
      </c>
      <c r="C6" s="15">
        <v>2916674.64</v>
      </c>
      <c r="D6" s="15">
        <v>-156582.9</v>
      </c>
      <c r="E6" s="15">
        <f t="shared" ref="E6:E69" si="0">C6+D6</f>
        <v>2760091.74</v>
      </c>
      <c r="F6" s="15">
        <v>2727120.62</v>
      </c>
      <c r="G6" s="15">
        <v>2727120.62</v>
      </c>
      <c r="H6" s="15">
        <f t="shared" ref="H6:H69" si="1">E6-F6</f>
        <v>32971.120000000112</v>
      </c>
    </row>
    <row r="7" spans="1:8" x14ac:dyDescent="0.2">
      <c r="A7" s="49">
        <v>1200</v>
      </c>
      <c r="B7" s="11" t="s">
        <v>77</v>
      </c>
      <c r="C7" s="15">
        <v>887308.15</v>
      </c>
      <c r="D7" s="15">
        <v>-291917.09999999998</v>
      </c>
      <c r="E7" s="15">
        <f t="shared" si="0"/>
        <v>595391.05000000005</v>
      </c>
      <c r="F7" s="15">
        <v>555559.61</v>
      </c>
      <c r="G7" s="15">
        <v>555559.61</v>
      </c>
      <c r="H7" s="15">
        <f t="shared" si="1"/>
        <v>39831.440000000061</v>
      </c>
    </row>
    <row r="8" spans="1:8" x14ac:dyDescent="0.2">
      <c r="A8" s="49">
        <v>1300</v>
      </c>
      <c r="B8" s="11" t="s">
        <v>78</v>
      </c>
      <c r="C8" s="15">
        <v>946612.9</v>
      </c>
      <c r="D8" s="15">
        <v>-357421.6</v>
      </c>
      <c r="E8" s="15">
        <f t="shared" si="0"/>
        <v>589191.30000000005</v>
      </c>
      <c r="F8" s="15">
        <v>289162</v>
      </c>
      <c r="G8" s="15">
        <v>289162</v>
      </c>
      <c r="H8" s="15">
        <f t="shared" si="1"/>
        <v>300029.30000000005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130000</v>
      </c>
      <c r="D10" s="15">
        <v>-318783</v>
      </c>
      <c r="E10" s="15">
        <f t="shared" si="0"/>
        <v>-188783</v>
      </c>
      <c r="F10" s="15">
        <v>88407.61</v>
      </c>
      <c r="G10" s="15">
        <v>88407.61</v>
      </c>
      <c r="H10" s="15">
        <f t="shared" si="1"/>
        <v>-277190.61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705811.11</v>
      </c>
      <c r="D13" s="15">
        <f>SUM(D14:D22)</f>
        <v>-5134.0200000000041</v>
      </c>
      <c r="E13" s="15">
        <f t="shared" si="0"/>
        <v>700677.09</v>
      </c>
      <c r="F13" s="15">
        <f>SUM(F14:F22)</f>
        <v>586658.44999999995</v>
      </c>
      <c r="G13" s="15">
        <f>SUM(G14:G22)</f>
        <v>586658.44999999995</v>
      </c>
      <c r="H13" s="15">
        <f t="shared" si="1"/>
        <v>114018.64000000001</v>
      </c>
    </row>
    <row r="14" spans="1:8" x14ac:dyDescent="0.2">
      <c r="A14" s="49">
        <v>2100</v>
      </c>
      <c r="B14" s="11" t="s">
        <v>81</v>
      </c>
      <c r="C14" s="15">
        <v>104500</v>
      </c>
      <c r="D14" s="15">
        <v>3000</v>
      </c>
      <c r="E14" s="15">
        <f t="shared" si="0"/>
        <v>107500</v>
      </c>
      <c r="F14" s="15">
        <v>81531.55</v>
      </c>
      <c r="G14" s="15">
        <v>81531.55</v>
      </c>
      <c r="H14" s="15">
        <f t="shared" si="1"/>
        <v>25968.449999999997</v>
      </c>
    </row>
    <row r="15" spans="1:8" x14ac:dyDescent="0.2">
      <c r="A15" s="49">
        <v>2200</v>
      </c>
      <c r="B15" s="11" t="s">
        <v>82</v>
      </c>
      <c r="C15" s="15">
        <v>9311.11</v>
      </c>
      <c r="D15" s="15">
        <v>9188.89</v>
      </c>
      <c r="E15" s="15">
        <f t="shared" si="0"/>
        <v>18500</v>
      </c>
      <c r="F15" s="15">
        <v>18500</v>
      </c>
      <c r="G15" s="15">
        <v>18500</v>
      </c>
      <c r="H15" s="15">
        <f t="shared" si="1"/>
        <v>0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85</v>
      </c>
      <c r="C18" s="15">
        <v>56000</v>
      </c>
      <c r="D18" s="15">
        <v>7677.09</v>
      </c>
      <c r="E18" s="15">
        <f t="shared" si="0"/>
        <v>63677.09</v>
      </c>
      <c r="F18" s="15">
        <v>42715.02</v>
      </c>
      <c r="G18" s="15">
        <v>42715.02</v>
      </c>
      <c r="H18" s="15">
        <f t="shared" si="1"/>
        <v>20962.07</v>
      </c>
    </row>
    <row r="19" spans="1:8" x14ac:dyDescent="0.2">
      <c r="A19" s="49">
        <v>2600</v>
      </c>
      <c r="B19" s="11" t="s">
        <v>86</v>
      </c>
      <c r="C19" s="15">
        <v>456000</v>
      </c>
      <c r="D19" s="15">
        <v>-75000</v>
      </c>
      <c r="E19" s="15">
        <f t="shared" si="0"/>
        <v>381000</v>
      </c>
      <c r="F19" s="15">
        <v>338799.04</v>
      </c>
      <c r="G19" s="15">
        <v>338799.04</v>
      </c>
      <c r="H19" s="15">
        <f t="shared" si="1"/>
        <v>42200.960000000021</v>
      </c>
    </row>
    <row r="20" spans="1:8" x14ac:dyDescent="0.2">
      <c r="A20" s="49">
        <v>2700</v>
      </c>
      <c r="B20" s="11" t="s">
        <v>87</v>
      </c>
      <c r="C20" s="15">
        <v>20000</v>
      </c>
      <c r="D20" s="15">
        <v>-2000</v>
      </c>
      <c r="E20" s="15">
        <f t="shared" si="0"/>
        <v>18000</v>
      </c>
      <c r="F20" s="15">
        <v>7796.36</v>
      </c>
      <c r="G20" s="15">
        <v>7796.36</v>
      </c>
      <c r="H20" s="15">
        <f t="shared" si="1"/>
        <v>10203.64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60000</v>
      </c>
      <c r="D22" s="15">
        <v>52000</v>
      </c>
      <c r="E22" s="15">
        <f t="shared" si="0"/>
        <v>112000</v>
      </c>
      <c r="F22" s="15">
        <v>97316.479999999996</v>
      </c>
      <c r="G22" s="15">
        <v>97316.479999999996</v>
      </c>
      <c r="H22" s="15">
        <f t="shared" si="1"/>
        <v>14683.520000000004</v>
      </c>
    </row>
    <row r="23" spans="1:8" x14ac:dyDescent="0.2">
      <c r="A23" s="48" t="s">
        <v>69</v>
      </c>
      <c r="B23" s="7"/>
      <c r="C23" s="15">
        <f>SUM(C24:C32)</f>
        <v>408111.45</v>
      </c>
      <c r="D23" s="15">
        <f>SUM(D24:D32)</f>
        <v>-116159.4</v>
      </c>
      <c r="E23" s="15">
        <f t="shared" si="0"/>
        <v>291952.05000000005</v>
      </c>
      <c r="F23" s="15">
        <f>SUM(F24:F32)</f>
        <v>229048.29000000004</v>
      </c>
      <c r="G23" s="15">
        <f>SUM(G24:G32)</f>
        <v>229048.29000000004</v>
      </c>
      <c r="H23" s="15">
        <f t="shared" si="1"/>
        <v>62903.760000000009</v>
      </c>
    </row>
    <row r="24" spans="1:8" x14ac:dyDescent="0.2">
      <c r="A24" s="49">
        <v>3100</v>
      </c>
      <c r="B24" s="11" t="s">
        <v>90</v>
      </c>
      <c r="C24" s="15">
        <v>32617</v>
      </c>
      <c r="D24" s="15">
        <v>-10300</v>
      </c>
      <c r="E24" s="15">
        <f t="shared" si="0"/>
        <v>22317</v>
      </c>
      <c r="F24" s="15">
        <v>20330</v>
      </c>
      <c r="G24" s="15">
        <v>20330</v>
      </c>
      <c r="H24" s="15">
        <f t="shared" si="1"/>
        <v>1987</v>
      </c>
    </row>
    <row r="25" spans="1:8" x14ac:dyDescent="0.2">
      <c r="A25" s="49">
        <v>3200</v>
      </c>
      <c r="B25" s="11" t="s">
        <v>91</v>
      </c>
      <c r="C25" s="15">
        <v>12500</v>
      </c>
      <c r="D25" s="15">
        <v>-12500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92</v>
      </c>
      <c r="C26" s="15">
        <v>30000</v>
      </c>
      <c r="D26" s="15">
        <v>-10247.4</v>
      </c>
      <c r="E26" s="15">
        <f t="shared" si="0"/>
        <v>19752.599999999999</v>
      </c>
      <c r="F26" s="15">
        <v>16077.84</v>
      </c>
      <c r="G26" s="15">
        <v>16077.84</v>
      </c>
      <c r="H26" s="15">
        <f t="shared" si="1"/>
        <v>3674.7599999999984</v>
      </c>
    </row>
    <row r="27" spans="1:8" x14ac:dyDescent="0.2">
      <c r="A27" s="49">
        <v>3400</v>
      </c>
      <c r="B27" s="11" t="s">
        <v>93</v>
      </c>
      <c r="C27" s="15">
        <v>38500</v>
      </c>
      <c r="D27" s="15">
        <v>-37000</v>
      </c>
      <c r="E27" s="15">
        <f t="shared" si="0"/>
        <v>1500</v>
      </c>
      <c r="F27" s="15">
        <v>375.84</v>
      </c>
      <c r="G27" s="15">
        <v>375.84</v>
      </c>
      <c r="H27" s="15">
        <f t="shared" si="1"/>
        <v>1124.1600000000001</v>
      </c>
    </row>
    <row r="28" spans="1:8" x14ac:dyDescent="0.2">
      <c r="A28" s="49">
        <v>3500</v>
      </c>
      <c r="B28" s="11" t="s">
        <v>94</v>
      </c>
      <c r="C28" s="15">
        <v>25000</v>
      </c>
      <c r="D28" s="15">
        <v>-3112</v>
      </c>
      <c r="E28" s="15">
        <f t="shared" si="0"/>
        <v>21888</v>
      </c>
      <c r="F28" s="15">
        <v>16888</v>
      </c>
      <c r="G28" s="15">
        <v>16888</v>
      </c>
      <c r="H28" s="15">
        <f t="shared" si="1"/>
        <v>5000</v>
      </c>
    </row>
    <row r="29" spans="1:8" x14ac:dyDescent="0.2">
      <c r="A29" s="49">
        <v>3600</v>
      </c>
      <c r="B29" s="11" t="s">
        <v>95</v>
      </c>
      <c r="C29" s="15">
        <v>0</v>
      </c>
      <c r="D29" s="15">
        <v>0</v>
      </c>
      <c r="E29" s="15">
        <f t="shared" si="0"/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9">
        <v>3700</v>
      </c>
      <c r="B30" s="11" t="s">
        <v>96</v>
      </c>
      <c r="C30" s="15">
        <v>18000</v>
      </c>
      <c r="D30" s="15">
        <v>2000</v>
      </c>
      <c r="E30" s="15">
        <f t="shared" si="0"/>
        <v>20000</v>
      </c>
      <c r="F30" s="15">
        <v>19251.38</v>
      </c>
      <c r="G30" s="15">
        <v>19251.38</v>
      </c>
      <c r="H30" s="15">
        <f t="shared" si="1"/>
        <v>748.61999999999898</v>
      </c>
    </row>
    <row r="31" spans="1:8" x14ac:dyDescent="0.2">
      <c r="A31" s="49">
        <v>3800</v>
      </c>
      <c r="B31" s="11" t="s">
        <v>97</v>
      </c>
      <c r="C31" s="15">
        <v>52899.76</v>
      </c>
      <c r="D31" s="15">
        <v>35000</v>
      </c>
      <c r="E31" s="15">
        <f t="shared" si="0"/>
        <v>87899.760000000009</v>
      </c>
      <c r="F31" s="15">
        <v>83010.27</v>
      </c>
      <c r="G31" s="15">
        <v>83010.27</v>
      </c>
      <c r="H31" s="15">
        <f t="shared" si="1"/>
        <v>4889.4900000000052</v>
      </c>
    </row>
    <row r="32" spans="1:8" x14ac:dyDescent="0.2">
      <c r="A32" s="49">
        <v>3900</v>
      </c>
      <c r="B32" s="11" t="s">
        <v>19</v>
      </c>
      <c r="C32" s="15">
        <v>198594.69</v>
      </c>
      <c r="D32" s="15">
        <v>-80000</v>
      </c>
      <c r="E32" s="15">
        <f t="shared" si="0"/>
        <v>118594.69</v>
      </c>
      <c r="F32" s="15">
        <v>73114.960000000006</v>
      </c>
      <c r="G32" s="15">
        <v>73114.960000000006</v>
      </c>
      <c r="H32" s="15">
        <f t="shared" si="1"/>
        <v>45479.729999999996</v>
      </c>
    </row>
    <row r="33" spans="1:8" x14ac:dyDescent="0.2">
      <c r="A33" s="48" t="s">
        <v>70</v>
      </c>
      <c r="B33" s="7"/>
      <c r="C33" s="15">
        <f>SUM(C34:C42)</f>
        <v>240000</v>
      </c>
      <c r="D33" s="15">
        <f>SUM(D34:D42)</f>
        <v>922056.39</v>
      </c>
      <c r="E33" s="15">
        <f t="shared" si="0"/>
        <v>1162056.3900000001</v>
      </c>
      <c r="F33" s="15">
        <f>SUM(F34:F42)</f>
        <v>1117090.24</v>
      </c>
      <c r="G33" s="15">
        <f>SUM(G34:G42)</f>
        <v>1117089.8400000001</v>
      </c>
      <c r="H33" s="15">
        <f t="shared" si="1"/>
        <v>44966.15000000014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240000</v>
      </c>
      <c r="D37" s="15">
        <v>922056.39</v>
      </c>
      <c r="E37" s="15">
        <f t="shared" si="0"/>
        <v>1162056.3900000001</v>
      </c>
      <c r="F37" s="15">
        <v>1117090.24</v>
      </c>
      <c r="G37" s="15">
        <v>1117089.8400000001</v>
      </c>
      <c r="H37" s="15">
        <f t="shared" si="1"/>
        <v>44966.15000000014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0</v>
      </c>
      <c r="D43" s="15">
        <f>SUM(D44:D52)</f>
        <v>30998</v>
      </c>
      <c r="E43" s="15">
        <f t="shared" si="0"/>
        <v>30998</v>
      </c>
      <c r="F43" s="15">
        <f>SUM(F44:F52)</f>
        <v>27714.799999999999</v>
      </c>
      <c r="G43" s="15">
        <f>SUM(G44:G52)</f>
        <v>27714.799999999999</v>
      </c>
      <c r="H43" s="15">
        <f t="shared" si="1"/>
        <v>3283.2000000000007</v>
      </c>
    </row>
    <row r="44" spans="1:8" x14ac:dyDescent="0.2">
      <c r="A44" s="49">
        <v>5100</v>
      </c>
      <c r="B44" s="11" t="s">
        <v>105</v>
      </c>
      <c r="C44" s="15">
        <v>0</v>
      </c>
      <c r="D44" s="15">
        <v>30998</v>
      </c>
      <c r="E44" s="15">
        <f t="shared" si="0"/>
        <v>30998</v>
      </c>
      <c r="F44" s="15">
        <v>27714.799999999999</v>
      </c>
      <c r="G44" s="15">
        <v>27714.799999999999</v>
      </c>
      <c r="H44" s="15">
        <f t="shared" si="1"/>
        <v>3283.2000000000007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600000</v>
      </c>
      <c r="E53" s="15">
        <f t="shared" si="0"/>
        <v>600000</v>
      </c>
      <c r="F53" s="15">
        <f>SUM(F54:F56)</f>
        <v>0</v>
      </c>
      <c r="G53" s="15">
        <f>SUM(G54:G56)</f>
        <v>0</v>
      </c>
      <c r="H53" s="15">
        <f t="shared" si="1"/>
        <v>600000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600000</v>
      </c>
      <c r="E55" s="15">
        <f t="shared" si="0"/>
        <v>600000</v>
      </c>
      <c r="F55" s="15">
        <v>0</v>
      </c>
      <c r="G55" s="15">
        <v>0</v>
      </c>
      <c r="H55" s="15">
        <f t="shared" si="1"/>
        <v>600000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6234518.2500000009</v>
      </c>
      <c r="D77" s="17">
        <f t="shared" si="4"/>
        <v>307056.37</v>
      </c>
      <c r="E77" s="17">
        <f t="shared" si="4"/>
        <v>6541574.620000001</v>
      </c>
      <c r="F77" s="17">
        <f t="shared" si="4"/>
        <v>5620761.6200000001</v>
      </c>
      <c r="G77" s="17">
        <f t="shared" si="4"/>
        <v>5620761.2199999997</v>
      </c>
      <c r="H77" s="17">
        <f t="shared" si="4"/>
        <v>920813.0000000007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6234518.25</v>
      </c>
      <c r="D6" s="50">
        <v>-323941.63</v>
      </c>
      <c r="E6" s="50">
        <f>C6+D6</f>
        <v>5910576.6200000001</v>
      </c>
      <c r="F6" s="50">
        <v>5593046.8200000003</v>
      </c>
      <c r="G6" s="50">
        <v>5593046.4199999999</v>
      </c>
      <c r="H6" s="50">
        <f>E6-F6</f>
        <v>317529.79999999981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0</v>
      </c>
      <c r="D8" s="50">
        <v>630998</v>
      </c>
      <c r="E8" s="50">
        <f>C8+D8</f>
        <v>630998</v>
      </c>
      <c r="F8" s="50">
        <v>27714.799999999999</v>
      </c>
      <c r="G8" s="50">
        <v>27714.799999999999</v>
      </c>
      <c r="H8" s="50">
        <f>E8-F8</f>
        <v>603283.19999999995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6234518.25</v>
      </c>
      <c r="D16" s="17">
        <f>SUM(D6+D8+D10+D12+D14)</f>
        <v>307056.37</v>
      </c>
      <c r="E16" s="17">
        <f>SUM(E6+E8+E10+E12+E14)</f>
        <v>6541574.6200000001</v>
      </c>
      <c r="F16" s="17">
        <f t="shared" ref="F16:H16" si="0">SUM(F6+F8+F10+F12+F14)</f>
        <v>5620761.6200000001</v>
      </c>
      <c r="G16" s="17">
        <f t="shared" si="0"/>
        <v>5620761.2199999997</v>
      </c>
      <c r="H16" s="17">
        <f t="shared" si="0"/>
        <v>920812.99999999977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6234518.25</v>
      </c>
      <c r="D7" s="15">
        <v>307056.37</v>
      </c>
      <c r="E7" s="15">
        <f>C7+D7</f>
        <v>6541574.6200000001</v>
      </c>
      <c r="F7" s="15">
        <v>5620761.6200000001</v>
      </c>
      <c r="G7" s="15">
        <v>5620761.2199999997</v>
      </c>
      <c r="H7" s="15">
        <f>E7-F7</f>
        <v>920813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6234518.25</v>
      </c>
      <c r="D16" s="23">
        <f t="shared" si="2"/>
        <v>307056.37</v>
      </c>
      <c r="E16" s="23">
        <f t="shared" si="2"/>
        <v>6541574.6200000001</v>
      </c>
      <c r="F16" s="23">
        <f t="shared" si="2"/>
        <v>5620761.6200000001</v>
      </c>
      <c r="G16" s="23">
        <f t="shared" si="2"/>
        <v>5620761.2199999997</v>
      </c>
      <c r="H16" s="23">
        <f t="shared" si="2"/>
        <v>920813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0.399999999999999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0.399999999999999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6234518.25</v>
      </c>
      <c r="D16" s="15">
        <f t="shared" si="3"/>
        <v>307056.37</v>
      </c>
      <c r="E16" s="15">
        <f t="shared" si="3"/>
        <v>6541574.6200000001</v>
      </c>
      <c r="F16" s="15">
        <f t="shared" si="3"/>
        <v>5620761.6200000001</v>
      </c>
      <c r="G16" s="15">
        <f t="shared" si="3"/>
        <v>5620761.2199999997</v>
      </c>
      <c r="H16" s="15">
        <f t="shared" si="3"/>
        <v>920813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6234518.25</v>
      </c>
      <c r="D22" s="15">
        <v>307056.37</v>
      </c>
      <c r="E22" s="15">
        <f t="shared" si="5"/>
        <v>6541574.6200000001</v>
      </c>
      <c r="F22" s="15">
        <v>5620761.6200000001</v>
      </c>
      <c r="G22" s="15">
        <v>5620761.2199999997</v>
      </c>
      <c r="H22" s="15">
        <f t="shared" si="4"/>
        <v>920813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6234518.25</v>
      </c>
      <c r="D42" s="23">
        <f t="shared" si="12"/>
        <v>307056.37</v>
      </c>
      <c r="E42" s="23">
        <f t="shared" si="12"/>
        <v>6541574.6200000001</v>
      </c>
      <c r="F42" s="23">
        <f t="shared" si="12"/>
        <v>5620761.6200000001</v>
      </c>
      <c r="G42" s="23">
        <f t="shared" si="12"/>
        <v>5620761.2199999997</v>
      </c>
      <c r="H42" s="23">
        <f t="shared" si="12"/>
        <v>920813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 MARAVATIO</cp:lastModifiedBy>
  <cp:lastPrinted>2018-03-08T21:21:25Z</cp:lastPrinted>
  <dcterms:created xsi:type="dcterms:W3CDTF">2014-02-10T03:37:14Z</dcterms:created>
  <dcterms:modified xsi:type="dcterms:W3CDTF">2022-01-23T00:57:41Z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